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E:\data（使用中）\1_佐藤さん\1_オープンデータ\20260330（2025年度分を作成）\2_コード（xlsxのみ）\"/>
    </mc:Choice>
  </mc:AlternateContent>
  <xr:revisionPtr revIDLastSave="0" documentId="8_{ED913094-E231-440E-A3EF-F3DB4CAAFF76}" xr6:coauthVersionLast="47" xr6:coauthVersionMax="47" xr10:uidLastSave="{00000000-0000-0000-0000-000000000000}"/>
  <bookViews>
    <workbookView xWindow="16620" yWindow="4740" windowWidth="17895" windowHeight="14865" xr2:uid="{00000000-000D-0000-FFFF-FFFF00000000}"/>
  </bookViews>
  <sheets>
    <sheet name="琵琶湖の流入負荷量（全窒素）" sheetId="1" r:id="rId1"/>
  </sheets>
  <definedNames>
    <definedName name="_xlnm.Print_Area" localSheetId="0">'琵琶湖の流入負荷量（全窒素）'!$A$1:$AD$26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9" i="1" l="1"/>
  <c r="AB19" i="1"/>
  <c r="AA19" i="1"/>
  <c r="Z19" i="1"/>
  <c r="Y19" i="1"/>
  <c r="X19" i="1"/>
  <c r="W19" i="1"/>
  <c r="AC18" i="1"/>
  <c r="AB18" i="1"/>
  <c r="AA18" i="1"/>
  <c r="Z18" i="1"/>
  <c r="Y18" i="1"/>
  <c r="X18" i="1"/>
  <c r="W18" i="1"/>
  <c r="AD18" i="1" s="1"/>
  <c r="AD19" i="1" l="1"/>
  <c r="AC17" i="1"/>
  <c r="AB17" i="1"/>
  <c r="AA17" i="1"/>
  <c r="Z17" i="1"/>
  <c r="Y17" i="1"/>
  <c r="X17" i="1"/>
  <c r="W17" i="1"/>
  <c r="AC16" i="1"/>
  <c r="AB16" i="1"/>
  <c r="AA16" i="1"/>
  <c r="Z16" i="1"/>
  <c r="Y16" i="1"/>
  <c r="X16" i="1"/>
  <c r="W16" i="1"/>
  <c r="AC15" i="1"/>
  <c r="AB15" i="1"/>
  <c r="AA15" i="1"/>
  <c r="Z15" i="1"/>
  <c r="Y15" i="1"/>
  <c r="X15" i="1"/>
  <c r="W15" i="1"/>
  <c r="AC14" i="1"/>
  <c r="AB14" i="1"/>
  <c r="AA14" i="1"/>
  <c r="Z14" i="1"/>
  <c r="Y14" i="1"/>
  <c r="X14" i="1"/>
  <c r="W14" i="1"/>
  <c r="AC13" i="1"/>
  <c r="AB13" i="1"/>
  <c r="AA13" i="1"/>
  <c r="Z13" i="1"/>
  <c r="Y13" i="1"/>
  <c r="X13" i="1"/>
  <c r="W13" i="1"/>
  <c r="AC12" i="1"/>
  <c r="AB12" i="1"/>
  <c r="AA12" i="1"/>
  <c r="Z12" i="1"/>
  <c r="Y12" i="1"/>
  <c r="X12" i="1"/>
  <c r="W12" i="1"/>
  <c r="AD17" i="1" l="1"/>
  <c r="AD16" i="1"/>
  <c r="AD15" i="1"/>
  <c r="AD14" i="1"/>
  <c r="AD13" i="1"/>
  <c r="AD12" i="1"/>
</calcChain>
</file>

<file path=xl/sharedStrings.xml><?xml version="1.0" encoding="utf-8"?>
<sst xmlns="http://schemas.openxmlformats.org/spreadsheetml/2006/main" count="90" uniqueCount="59">
  <si>
    <t>データの概要</t>
    <rPh sb="4" eb="6">
      <t>ガイヨウ</t>
    </rPh>
    <phoneticPr fontId="1"/>
  </si>
  <si>
    <t>データ</t>
    <phoneticPr fontId="1"/>
  </si>
  <si>
    <t>西暦</t>
    <rPh sb="0" eb="2">
      <t>セイレキ</t>
    </rPh>
    <phoneticPr fontId="1"/>
  </si>
  <si>
    <t>和暦</t>
    <rPh sb="0" eb="2">
      <t>ワレキ</t>
    </rPh>
    <phoneticPr fontId="1"/>
  </si>
  <si>
    <t>昭和60</t>
    <rPh sb="0" eb="2">
      <t>ショウワ</t>
    </rPh>
    <phoneticPr fontId="1"/>
  </si>
  <si>
    <t>平成2</t>
    <rPh sb="0" eb="2">
      <t>ヘイセイ</t>
    </rPh>
    <phoneticPr fontId="1"/>
  </si>
  <si>
    <t>平成7</t>
    <rPh sb="0" eb="2">
      <t>ヘイセイ</t>
    </rPh>
    <phoneticPr fontId="1"/>
  </si>
  <si>
    <t>平成12</t>
    <rPh sb="0" eb="2">
      <t>ヘイセイ</t>
    </rPh>
    <phoneticPr fontId="1"/>
  </si>
  <si>
    <t>平成17</t>
    <rPh sb="0" eb="2">
      <t>ヘイセイ</t>
    </rPh>
    <phoneticPr fontId="1"/>
  </si>
  <si>
    <t>平成22</t>
    <rPh sb="0" eb="2">
      <t>ヘイセイ</t>
    </rPh>
    <phoneticPr fontId="1"/>
  </si>
  <si>
    <t>平成27</t>
    <rPh sb="0" eb="2">
      <t>ヘイセイ</t>
    </rPh>
    <phoneticPr fontId="1"/>
  </si>
  <si>
    <t>タイトル：</t>
    <phoneticPr fontId="1"/>
  </si>
  <si>
    <t>内容：</t>
    <rPh sb="0" eb="2">
      <t>ナイヨウ</t>
    </rPh>
    <phoneticPr fontId="1"/>
  </si>
  <si>
    <t>出典：</t>
    <rPh sb="0" eb="2">
      <t>シュッテン</t>
    </rPh>
    <phoneticPr fontId="1"/>
  </si>
  <si>
    <t>作成者：</t>
    <rPh sb="0" eb="3">
      <t>サクセイシャ</t>
    </rPh>
    <phoneticPr fontId="1"/>
  </si>
  <si>
    <t>作成年度：</t>
    <rPh sb="0" eb="2">
      <t>サクセイ</t>
    </rPh>
    <rPh sb="2" eb="4">
      <t>ネンド</t>
    </rPh>
    <phoneticPr fontId="1"/>
  </si>
  <si>
    <t>年度</t>
    <rPh sb="0" eb="2">
      <t>ネンド</t>
    </rPh>
    <phoneticPr fontId="1"/>
  </si>
  <si>
    <t>琵琶湖環境科学研究センター</t>
    <rPh sb="0" eb="3">
      <t>ビワコ</t>
    </rPh>
    <rPh sb="3" eb="5">
      <t>カンキョウ</t>
    </rPh>
    <rPh sb="5" eb="7">
      <t>カガク</t>
    </rPh>
    <rPh sb="7" eb="9">
      <t>ケンキュウ</t>
    </rPh>
    <phoneticPr fontId="1"/>
  </si>
  <si>
    <r>
      <rPr>
        <sz val="11"/>
        <color theme="1"/>
        <rFont val="ＭＳ Ｐ明朝"/>
        <family val="1"/>
        <charset val="128"/>
      </rPr>
      <t>処理場系</t>
    </r>
    <rPh sb="0" eb="3">
      <t>ショリジョウ</t>
    </rPh>
    <rPh sb="3" eb="4">
      <t>ケイ</t>
    </rPh>
    <phoneticPr fontId="3"/>
  </si>
  <si>
    <r>
      <rPr>
        <sz val="11"/>
        <color theme="1"/>
        <rFont val="ＭＳ Ｐ明朝"/>
        <family val="1"/>
        <charset val="128"/>
      </rPr>
      <t>生活系</t>
    </r>
    <rPh sb="0" eb="2">
      <t>セイカツ</t>
    </rPh>
    <rPh sb="2" eb="3">
      <t>ケイ</t>
    </rPh>
    <phoneticPr fontId="3"/>
  </si>
  <si>
    <r>
      <rPr>
        <sz val="11"/>
        <color theme="1"/>
        <rFont val="ＭＳ Ｐ明朝"/>
        <family val="1"/>
        <charset val="128"/>
      </rPr>
      <t>産業系</t>
    </r>
    <rPh sb="0" eb="2">
      <t>サンギョウ</t>
    </rPh>
    <rPh sb="2" eb="3">
      <t>ケイ</t>
    </rPh>
    <phoneticPr fontId="3"/>
  </si>
  <si>
    <r>
      <rPr>
        <sz val="11"/>
        <color theme="1"/>
        <rFont val="ＭＳ Ｐ明朝"/>
        <family val="1"/>
        <charset val="128"/>
      </rPr>
      <t>面源系</t>
    </r>
    <rPh sb="0" eb="2">
      <t>メンゲン</t>
    </rPh>
    <rPh sb="2" eb="3">
      <t>ケイ</t>
    </rPh>
    <phoneticPr fontId="3"/>
  </si>
  <si>
    <t>湖面降水</t>
    <rPh sb="0" eb="2">
      <t>コメン</t>
    </rPh>
    <rPh sb="2" eb="4">
      <t>コウスイ</t>
    </rPh>
    <phoneticPr fontId="3"/>
  </si>
  <si>
    <r>
      <rPr>
        <sz val="11"/>
        <color theme="1"/>
        <rFont val="ＭＳ Ｐ明朝"/>
        <family val="1"/>
        <charset val="128"/>
      </rPr>
      <t>負荷削減対策</t>
    </r>
    <rPh sb="0" eb="4">
      <t>フカサクゲン</t>
    </rPh>
    <rPh sb="4" eb="6">
      <t>タイサク</t>
    </rPh>
    <phoneticPr fontId="3"/>
  </si>
  <si>
    <r>
      <rPr>
        <sz val="11"/>
        <color theme="1"/>
        <rFont val="ＭＳ Ｐ明朝"/>
        <family val="1"/>
        <charset val="128"/>
      </rPr>
      <t>小計</t>
    </r>
    <rPh sb="0" eb="2">
      <t>ショウケイ</t>
    </rPh>
    <phoneticPr fontId="3"/>
  </si>
  <si>
    <r>
      <rPr>
        <sz val="11"/>
        <color theme="1"/>
        <rFont val="ＭＳ Ｐ明朝"/>
        <family val="1"/>
        <charset val="128"/>
      </rPr>
      <t>総計</t>
    </r>
    <rPh sb="0" eb="2">
      <t>ソウケイ</t>
    </rPh>
    <phoneticPr fontId="3"/>
  </si>
  <si>
    <r>
      <rPr>
        <sz val="11"/>
        <color theme="1"/>
        <rFont val="ＭＳ Ｐ明朝"/>
        <family val="1"/>
        <charset val="128"/>
      </rPr>
      <t>下水処理場</t>
    </r>
    <rPh sb="0" eb="2">
      <t>ゲスイ</t>
    </rPh>
    <rPh sb="2" eb="5">
      <t>ショリジョウ</t>
    </rPh>
    <phoneticPr fontId="3"/>
  </si>
  <si>
    <r>
      <rPr>
        <sz val="11"/>
        <color theme="1"/>
        <rFont val="ＭＳ Ｐ明朝"/>
        <family val="1"/>
        <charset val="128"/>
      </rPr>
      <t>し尿処理場</t>
    </r>
    <rPh sb="1" eb="2">
      <t>ニョウ</t>
    </rPh>
    <rPh sb="2" eb="5">
      <t>ショリジョウ</t>
    </rPh>
    <phoneticPr fontId="3"/>
  </si>
  <si>
    <r>
      <rPr>
        <sz val="11"/>
        <color theme="1"/>
        <rFont val="ＭＳ Ｐ明朝"/>
        <family val="1"/>
        <charset val="128"/>
      </rPr>
      <t>農業集落排水処理</t>
    </r>
    <rPh sb="0" eb="2">
      <t>ノウギョウ</t>
    </rPh>
    <rPh sb="2" eb="4">
      <t>シュウラク</t>
    </rPh>
    <rPh sb="4" eb="6">
      <t>ハイスイ</t>
    </rPh>
    <rPh sb="6" eb="8">
      <t>ショリ</t>
    </rPh>
    <phoneticPr fontId="3"/>
  </si>
  <si>
    <r>
      <rPr>
        <sz val="11"/>
        <color theme="1"/>
        <rFont val="ＭＳ Ｐ明朝"/>
        <family val="1"/>
        <charset val="128"/>
      </rPr>
      <t>合併浄化槽</t>
    </r>
    <rPh sb="0" eb="2">
      <t>ガッペイ</t>
    </rPh>
    <rPh sb="2" eb="5">
      <t>ジョウカソウ</t>
    </rPh>
    <phoneticPr fontId="3"/>
  </si>
  <si>
    <r>
      <rPr>
        <sz val="11"/>
        <color theme="1"/>
        <rFont val="ＭＳ Ｐ明朝"/>
        <family val="1"/>
        <charset val="128"/>
      </rPr>
      <t>単独浄化槽</t>
    </r>
    <rPh sb="0" eb="2">
      <t>タンドク</t>
    </rPh>
    <rPh sb="2" eb="5">
      <t>ジョウカソウ</t>
    </rPh>
    <phoneticPr fontId="3"/>
  </si>
  <si>
    <r>
      <rPr>
        <sz val="11"/>
        <color theme="1"/>
        <rFont val="ＭＳ Ｐ明朝"/>
        <family val="1"/>
        <charset val="128"/>
      </rPr>
      <t>し尿処理</t>
    </r>
    <rPh sb="1" eb="2">
      <t>ニョウ</t>
    </rPh>
    <rPh sb="2" eb="4">
      <t>ショリ</t>
    </rPh>
    <phoneticPr fontId="3"/>
  </si>
  <si>
    <r>
      <rPr>
        <sz val="11"/>
        <color theme="1"/>
        <rFont val="ＭＳ Ｐ明朝"/>
        <family val="1"/>
        <charset val="128"/>
      </rPr>
      <t>農地還元</t>
    </r>
    <rPh sb="0" eb="2">
      <t>ノウチ</t>
    </rPh>
    <rPh sb="2" eb="4">
      <t>カンゲン</t>
    </rPh>
    <phoneticPr fontId="3"/>
  </si>
  <si>
    <r>
      <rPr>
        <sz val="11"/>
        <color theme="1"/>
        <rFont val="ＭＳ Ｐ明朝"/>
        <family val="1"/>
        <charset val="128"/>
      </rPr>
      <t>製造業</t>
    </r>
    <rPh sb="0" eb="3">
      <t>セイゾウギョウ</t>
    </rPh>
    <phoneticPr fontId="3"/>
  </si>
  <si>
    <r>
      <rPr>
        <sz val="11"/>
        <color theme="1"/>
        <rFont val="ＭＳ Ｐ明朝"/>
        <family val="1"/>
        <charset val="128"/>
      </rPr>
      <t>サービス業等</t>
    </r>
    <rPh sb="4" eb="5">
      <t>ギョウ</t>
    </rPh>
    <rPh sb="5" eb="6">
      <t>トウ</t>
    </rPh>
    <phoneticPr fontId="3"/>
  </si>
  <si>
    <r>
      <rPr>
        <sz val="11"/>
        <color theme="1"/>
        <rFont val="ＭＳ Ｐ明朝"/>
        <family val="1"/>
        <charset val="128"/>
      </rPr>
      <t>観光客</t>
    </r>
    <rPh sb="0" eb="3">
      <t>カンコウキャク</t>
    </rPh>
    <phoneticPr fontId="3"/>
  </si>
  <si>
    <r>
      <rPr>
        <sz val="11"/>
        <color theme="1"/>
        <rFont val="ＭＳ Ｐ明朝"/>
        <family val="1"/>
        <charset val="128"/>
      </rPr>
      <t>畜産（豚）</t>
    </r>
    <rPh sb="0" eb="2">
      <t>チクサン</t>
    </rPh>
    <rPh sb="3" eb="4">
      <t>ブタ</t>
    </rPh>
    <phoneticPr fontId="3"/>
  </si>
  <si>
    <r>
      <rPr>
        <sz val="11"/>
        <color theme="1"/>
        <rFont val="ＭＳ Ｐ明朝"/>
        <family val="1"/>
        <charset val="128"/>
      </rPr>
      <t>水田</t>
    </r>
    <rPh sb="0" eb="2">
      <t>スイデン</t>
    </rPh>
    <phoneticPr fontId="3"/>
  </si>
  <si>
    <r>
      <rPr>
        <sz val="11"/>
        <color theme="1"/>
        <rFont val="ＭＳ Ｐ明朝"/>
        <family val="1"/>
        <charset val="128"/>
      </rPr>
      <t>畑</t>
    </r>
    <rPh sb="0" eb="1">
      <t>ハタケ</t>
    </rPh>
    <phoneticPr fontId="3"/>
  </si>
  <si>
    <r>
      <rPr>
        <sz val="11"/>
        <color theme="1"/>
        <rFont val="ＭＳ Ｐ明朝"/>
        <family val="1"/>
        <charset val="128"/>
      </rPr>
      <t>宅地道路</t>
    </r>
    <rPh sb="0" eb="2">
      <t>タクチ</t>
    </rPh>
    <rPh sb="2" eb="4">
      <t>ドウロ</t>
    </rPh>
    <phoneticPr fontId="3"/>
  </si>
  <si>
    <r>
      <rPr>
        <sz val="11"/>
        <color theme="1"/>
        <rFont val="ＭＳ Ｐ明朝"/>
        <family val="1"/>
        <charset val="128"/>
      </rPr>
      <t>山林・他</t>
    </r>
    <rPh sb="0" eb="2">
      <t>サンリン</t>
    </rPh>
    <rPh sb="3" eb="4">
      <t>ホカ</t>
    </rPh>
    <phoneticPr fontId="3"/>
  </si>
  <si>
    <r>
      <rPr>
        <sz val="11"/>
        <color theme="1"/>
        <rFont val="ＭＳ Ｐ明朝"/>
        <family val="1"/>
        <charset val="128"/>
      </rPr>
      <t>環境こだわり農業</t>
    </r>
    <rPh sb="0" eb="2">
      <t>カンキョウ</t>
    </rPh>
    <rPh sb="6" eb="8">
      <t>ノウギョウ</t>
    </rPh>
    <phoneticPr fontId="2"/>
  </si>
  <si>
    <r>
      <rPr>
        <sz val="11"/>
        <color theme="1"/>
        <rFont val="ＭＳ Ｐ明朝"/>
        <family val="1"/>
        <charset val="128"/>
      </rPr>
      <t>水質保全対策事業</t>
    </r>
    <rPh sb="0" eb="2">
      <t>スイシツ</t>
    </rPh>
    <rPh sb="2" eb="4">
      <t>ホゼン</t>
    </rPh>
    <rPh sb="4" eb="6">
      <t>タイサク</t>
    </rPh>
    <rPh sb="6" eb="8">
      <t>ジギョウ</t>
    </rPh>
    <phoneticPr fontId="2"/>
  </si>
  <si>
    <r>
      <rPr>
        <sz val="11"/>
        <color theme="1"/>
        <rFont val="ＭＳ Ｐ明朝"/>
        <family val="1"/>
        <charset val="128"/>
      </rPr>
      <t>流入河川浄化事業</t>
    </r>
    <rPh sb="0" eb="2">
      <t>リュウニュウ</t>
    </rPh>
    <rPh sb="2" eb="4">
      <t>カセン</t>
    </rPh>
    <rPh sb="4" eb="6">
      <t>ジョウカ</t>
    </rPh>
    <rPh sb="6" eb="8">
      <t>ジギョウ</t>
    </rPh>
    <phoneticPr fontId="2"/>
  </si>
  <si>
    <t>農地系</t>
    <rPh sb="0" eb="3">
      <t>ノウチケイ</t>
    </rPh>
    <phoneticPr fontId="3"/>
  </si>
  <si>
    <t>市街地系</t>
    <rPh sb="0" eb="3">
      <t>シガイチ</t>
    </rPh>
    <rPh sb="3" eb="4">
      <t>ケイ</t>
    </rPh>
    <phoneticPr fontId="3"/>
  </si>
  <si>
    <t>山林・他</t>
    <rPh sb="0" eb="2">
      <t>サンリン</t>
    </rPh>
    <rPh sb="3" eb="4">
      <t>ホカ</t>
    </rPh>
    <phoneticPr fontId="3"/>
  </si>
  <si>
    <t>kg/日</t>
    <rPh sb="3" eb="4">
      <t>ニチ</t>
    </rPh>
    <phoneticPr fontId="1"/>
  </si>
  <si>
    <t>・牛・鶏の畜産系負荷については、糞尿ともに全量農地還元されていることから、集計に含めない</t>
    <rPh sb="1" eb="2">
      <t>ウシ</t>
    </rPh>
    <rPh sb="3" eb="4">
      <t>トリ</t>
    </rPh>
    <rPh sb="5" eb="8">
      <t>チクサンケイ</t>
    </rPh>
    <rPh sb="8" eb="10">
      <t>フカ</t>
    </rPh>
    <rPh sb="16" eb="18">
      <t>フンニョウ</t>
    </rPh>
    <rPh sb="21" eb="23">
      <t>ゼンリョウ</t>
    </rPh>
    <rPh sb="23" eb="25">
      <t>ノウチ</t>
    </rPh>
    <rPh sb="25" eb="27">
      <t>カンゲン</t>
    </rPh>
    <rPh sb="37" eb="39">
      <t>シュウケイ</t>
    </rPh>
    <rPh sb="40" eb="41">
      <t>フク</t>
    </rPh>
    <phoneticPr fontId="3"/>
  </si>
  <si>
    <t>注）</t>
    <rPh sb="0" eb="1">
      <t>チュウ</t>
    </rPh>
    <phoneticPr fontId="3"/>
  </si>
  <si>
    <t>・農地還元分は把握されていないので、2010年度より0とする</t>
    <rPh sb="1" eb="3">
      <t>ノウチ</t>
    </rPh>
    <rPh sb="3" eb="6">
      <t>カンゲンブン</t>
    </rPh>
    <rPh sb="7" eb="9">
      <t>ハアク</t>
    </rPh>
    <rPh sb="22" eb="24">
      <t>ネンド</t>
    </rPh>
    <phoneticPr fontId="3"/>
  </si>
  <si>
    <t>・「観光客」、「畜産（豚）」については、2010年度より「サービス業等」として水質台帳から集計する</t>
    <rPh sb="2" eb="5">
      <t>カンコウキャク</t>
    </rPh>
    <rPh sb="8" eb="10">
      <t>チクサン</t>
    </rPh>
    <rPh sb="11" eb="12">
      <t>ブタ</t>
    </rPh>
    <rPh sb="24" eb="26">
      <t>ネンド</t>
    </rPh>
    <rPh sb="33" eb="34">
      <t>ギョウ</t>
    </rPh>
    <rPh sb="34" eb="35">
      <t>トウ</t>
    </rPh>
    <rPh sb="39" eb="41">
      <t>スイシツ</t>
    </rPh>
    <rPh sb="41" eb="43">
      <t>ダイチョウ</t>
    </rPh>
    <rPh sb="45" eb="47">
      <t>シュウケイ</t>
    </rPh>
    <phoneticPr fontId="3"/>
  </si>
  <si>
    <t>・負荷削減対策は2005年度より集計し、また小計では環境こだわり農業は農地系、その他は面源系の負荷量に比例して差し引く</t>
    <rPh sb="1" eb="5">
      <t>フカサクゲン</t>
    </rPh>
    <rPh sb="5" eb="7">
      <t>タイサク</t>
    </rPh>
    <rPh sb="12" eb="14">
      <t>ネンド</t>
    </rPh>
    <rPh sb="16" eb="18">
      <t>シュウケイ</t>
    </rPh>
    <rPh sb="22" eb="24">
      <t>ショウケイ</t>
    </rPh>
    <rPh sb="26" eb="28">
      <t>カンキョウ</t>
    </rPh>
    <rPh sb="32" eb="34">
      <t>ノウギョウ</t>
    </rPh>
    <rPh sb="35" eb="37">
      <t>ノウチ</t>
    </rPh>
    <rPh sb="37" eb="38">
      <t>ケイ</t>
    </rPh>
    <rPh sb="41" eb="42">
      <t>タ</t>
    </rPh>
    <rPh sb="43" eb="44">
      <t>ツラ</t>
    </rPh>
    <rPh sb="44" eb="45">
      <t>ミナモト</t>
    </rPh>
    <rPh sb="45" eb="46">
      <t>ケイ</t>
    </rPh>
    <rPh sb="47" eb="49">
      <t>フカ</t>
    </rPh>
    <rPh sb="49" eb="50">
      <t>リョウ</t>
    </rPh>
    <rPh sb="51" eb="53">
      <t>ヒレイ</t>
    </rPh>
    <rPh sb="55" eb="56">
      <t>サ</t>
    </rPh>
    <rPh sb="57" eb="58">
      <t>ヒ</t>
    </rPh>
    <phoneticPr fontId="3"/>
  </si>
  <si>
    <t>琵琶湖の流入負荷量（全窒素）</t>
    <rPh sb="10" eb="13">
      <t>ゼンチッソ</t>
    </rPh>
    <phoneticPr fontId="1"/>
  </si>
  <si>
    <t>琵琶湖の全窒素流入負荷量（流域全体）</t>
    <rPh sb="4" eb="7">
      <t>ゼンチッソ</t>
    </rPh>
    <rPh sb="13" eb="15">
      <t>リュウイキ</t>
    </rPh>
    <rPh sb="15" eb="17">
      <t>ゼンタイ</t>
    </rPh>
    <phoneticPr fontId="1"/>
  </si>
  <si>
    <t>滋賀県環境審議会水・土壌・大気部会（令和3年11月15日開催）</t>
    <rPh sb="0" eb="3">
      <t>シガケン</t>
    </rPh>
    <rPh sb="3" eb="5">
      <t>カンキョウ</t>
    </rPh>
    <rPh sb="5" eb="8">
      <t>シンギカイ</t>
    </rPh>
    <rPh sb="8" eb="9">
      <t>スイ</t>
    </rPh>
    <rPh sb="10" eb="12">
      <t>ドジョウ</t>
    </rPh>
    <rPh sb="13" eb="15">
      <t>タイキ</t>
    </rPh>
    <rPh sb="15" eb="17">
      <t>ブカイ</t>
    </rPh>
    <rPh sb="18" eb="20">
      <t>レイワ</t>
    </rPh>
    <rPh sb="21" eb="22">
      <t>ネン</t>
    </rPh>
    <rPh sb="24" eb="25">
      <t>ガツ</t>
    </rPh>
    <rPh sb="27" eb="28">
      <t>ニチ</t>
    </rPh>
    <rPh sb="28" eb="30">
      <t>カイサイ</t>
    </rPh>
    <phoneticPr fontId="1"/>
  </si>
  <si>
    <t>・本計画より市街地および森林の負荷原単位を変更したため、第7期以前の計画で公表してきた負荷量から一部で変更が生じている</t>
    <rPh sb="1" eb="4">
      <t>ホンケイカク</t>
    </rPh>
    <rPh sb="6" eb="9">
      <t>シガイチ</t>
    </rPh>
    <rPh sb="12" eb="14">
      <t>シンリン</t>
    </rPh>
    <rPh sb="15" eb="17">
      <t>フカ</t>
    </rPh>
    <rPh sb="17" eb="20">
      <t>ゲンタンイ</t>
    </rPh>
    <rPh sb="21" eb="23">
      <t>ヘンコウ</t>
    </rPh>
    <rPh sb="28" eb="29">
      <t>ダイ</t>
    </rPh>
    <rPh sb="30" eb="31">
      <t>キ</t>
    </rPh>
    <rPh sb="31" eb="33">
      <t>イゼン</t>
    </rPh>
    <rPh sb="34" eb="36">
      <t>ケイカク</t>
    </rPh>
    <rPh sb="37" eb="39">
      <t>コウヒョウ</t>
    </rPh>
    <rPh sb="43" eb="46">
      <t>フカリョウ</t>
    </rPh>
    <rPh sb="48" eb="50">
      <t>イチブ</t>
    </rPh>
    <rPh sb="51" eb="53">
      <t>ヘンコウ</t>
    </rPh>
    <rPh sb="54" eb="55">
      <t>ショウ</t>
    </rPh>
    <phoneticPr fontId="1"/>
  </si>
  <si>
    <t>令和2</t>
    <rPh sb="0" eb="2">
      <t>レイワ</t>
    </rPh>
    <phoneticPr fontId="1"/>
  </si>
  <si>
    <t>2025（令和7）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</si>
</sst>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0" xfId="0" applyFont="1">
      <alignment vertical="center"/>
    </xf>
    <xf numFmtId="38" fontId="5" fillId="0" borderId="4" xfId="1" applyFont="1" applyFill="1" applyBorder="1" applyAlignment="1">
      <alignment vertical="center"/>
    </xf>
    <xf numFmtId="38" fontId="5" fillId="0" borderId="4" xfId="1" applyFont="1" applyFill="1" applyBorder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0" xfId="1" applyFont="1" applyFill="1" applyBorder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26"/>
  <sheetViews>
    <sheetView tabSelected="1" view="pageBreakPreview" zoomScaleNormal="100" zoomScaleSheetLayoutView="100" workbookViewId="0"/>
  </sheetViews>
  <sheetFormatPr defaultRowHeight="18.75" x14ac:dyDescent="0.4"/>
  <cols>
    <col min="1" max="1" width="8.625" customWidth="1"/>
    <col min="2" max="3" width="10.625" customWidth="1"/>
    <col min="4" max="29" width="8.75" bestFit="1" customWidth="1"/>
    <col min="30" max="30" width="9.625" bestFit="1" customWidth="1"/>
  </cols>
  <sheetData>
    <row r="1" spans="1:30" ht="24" x14ac:dyDescent="0.4">
      <c r="A1" s="1" t="s">
        <v>0</v>
      </c>
    </row>
    <row r="2" spans="1:30" x14ac:dyDescent="0.4">
      <c r="B2" t="s">
        <v>11</v>
      </c>
      <c r="C2" t="s">
        <v>53</v>
      </c>
    </row>
    <row r="3" spans="1:30" x14ac:dyDescent="0.4">
      <c r="B3" t="s">
        <v>14</v>
      </c>
      <c r="C3" t="s">
        <v>17</v>
      </c>
    </row>
    <row r="4" spans="1:30" x14ac:dyDescent="0.4">
      <c r="B4" t="s">
        <v>15</v>
      </c>
      <c r="C4" t="s">
        <v>58</v>
      </c>
    </row>
    <row r="5" spans="1:30" x14ac:dyDescent="0.4">
      <c r="B5" t="s">
        <v>12</v>
      </c>
      <c r="C5" t="s">
        <v>54</v>
      </c>
    </row>
    <row r="6" spans="1:30" x14ac:dyDescent="0.4">
      <c r="B6" t="s">
        <v>13</v>
      </c>
      <c r="C6" t="s">
        <v>55</v>
      </c>
    </row>
    <row r="8" spans="1:30" ht="24" x14ac:dyDescent="0.4">
      <c r="A8" s="1" t="s">
        <v>1</v>
      </c>
    </row>
    <row r="9" spans="1:30" s="3" customFormat="1" ht="27" x14ac:dyDescent="0.4">
      <c r="B9" s="4" t="s">
        <v>2</v>
      </c>
      <c r="C9" s="4" t="s">
        <v>3</v>
      </c>
      <c r="D9" s="4" t="s">
        <v>18</v>
      </c>
      <c r="E9" s="4"/>
      <c r="F9" s="4"/>
      <c r="G9" s="4" t="s">
        <v>19</v>
      </c>
      <c r="H9" s="4"/>
      <c r="I9" s="4"/>
      <c r="J9" s="4"/>
      <c r="K9" s="4" t="s">
        <v>20</v>
      </c>
      <c r="L9" s="4"/>
      <c r="M9" s="4"/>
      <c r="N9" s="4"/>
      <c r="O9" s="4" t="s">
        <v>21</v>
      </c>
      <c r="P9" s="4"/>
      <c r="Q9" s="4"/>
      <c r="R9" s="4"/>
      <c r="S9" s="4" t="s">
        <v>22</v>
      </c>
      <c r="T9" s="4" t="s">
        <v>23</v>
      </c>
      <c r="U9" s="4"/>
      <c r="V9" s="4"/>
      <c r="W9" s="4" t="s">
        <v>24</v>
      </c>
      <c r="X9" s="4"/>
      <c r="Y9" s="4"/>
      <c r="Z9" s="4"/>
      <c r="AA9" s="4"/>
      <c r="AB9" s="4"/>
      <c r="AC9" s="4"/>
      <c r="AD9" s="4" t="s">
        <v>25</v>
      </c>
    </row>
    <row r="10" spans="1:30" s="3" customFormat="1" ht="27" x14ac:dyDescent="0.4">
      <c r="D10" s="3" t="s">
        <v>26</v>
      </c>
      <c r="E10" s="3" t="s">
        <v>27</v>
      </c>
      <c r="F10" s="3" t="s">
        <v>28</v>
      </c>
      <c r="G10" s="3" t="s">
        <v>29</v>
      </c>
      <c r="H10" s="3" t="s">
        <v>30</v>
      </c>
      <c r="I10" s="3" t="s">
        <v>31</v>
      </c>
      <c r="J10" s="3" t="s">
        <v>32</v>
      </c>
      <c r="K10" s="3" t="s">
        <v>33</v>
      </c>
      <c r="L10" s="3" t="s">
        <v>34</v>
      </c>
      <c r="M10" s="3" t="s">
        <v>35</v>
      </c>
      <c r="N10" s="3" t="s">
        <v>36</v>
      </c>
      <c r="O10" s="3" t="s">
        <v>37</v>
      </c>
      <c r="P10" s="3" t="s">
        <v>38</v>
      </c>
      <c r="Q10" s="3" t="s">
        <v>39</v>
      </c>
      <c r="R10" s="3" t="s">
        <v>40</v>
      </c>
      <c r="T10" s="3" t="s">
        <v>41</v>
      </c>
      <c r="U10" s="3" t="s">
        <v>42</v>
      </c>
      <c r="V10" s="3" t="s">
        <v>43</v>
      </c>
      <c r="W10" s="3" t="s">
        <v>18</v>
      </c>
      <c r="X10" s="3" t="s">
        <v>19</v>
      </c>
      <c r="Y10" s="3" t="s">
        <v>20</v>
      </c>
      <c r="Z10" s="3" t="s">
        <v>44</v>
      </c>
      <c r="AA10" s="3" t="s">
        <v>45</v>
      </c>
      <c r="AB10" s="3" t="s">
        <v>46</v>
      </c>
      <c r="AC10" s="3" t="s">
        <v>22</v>
      </c>
    </row>
    <row r="11" spans="1:30" s="3" customFormat="1" ht="19.5" thickBot="1" x14ac:dyDescent="0.45">
      <c r="B11" s="5" t="s">
        <v>16</v>
      </c>
      <c r="C11" s="5" t="s">
        <v>16</v>
      </c>
      <c r="D11" s="5" t="s">
        <v>47</v>
      </c>
      <c r="E11" s="5" t="s">
        <v>47</v>
      </c>
      <c r="F11" s="5" t="s">
        <v>47</v>
      </c>
      <c r="G11" s="5" t="s">
        <v>47</v>
      </c>
      <c r="H11" s="5" t="s">
        <v>47</v>
      </c>
      <c r="I11" s="5" t="s">
        <v>47</v>
      </c>
      <c r="J11" s="5" t="s">
        <v>47</v>
      </c>
      <c r="K11" s="5" t="s">
        <v>47</v>
      </c>
      <c r="L11" s="5" t="s">
        <v>47</v>
      </c>
      <c r="M11" s="5" t="s">
        <v>47</v>
      </c>
      <c r="N11" s="5" t="s">
        <v>47</v>
      </c>
      <c r="O11" s="5" t="s">
        <v>47</v>
      </c>
      <c r="P11" s="5" t="s">
        <v>47</v>
      </c>
      <c r="Q11" s="5" t="s">
        <v>47</v>
      </c>
      <c r="R11" s="5" t="s">
        <v>47</v>
      </c>
      <c r="S11" s="5" t="s">
        <v>47</v>
      </c>
      <c r="T11" s="5" t="s">
        <v>47</v>
      </c>
      <c r="U11" s="5" t="s">
        <v>47</v>
      </c>
      <c r="V11" s="5" t="s">
        <v>47</v>
      </c>
      <c r="W11" s="5" t="s">
        <v>47</v>
      </c>
      <c r="X11" s="5" t="s">
        <v>47</v>
      </c>
      <c r="Y11" s="5" t="s">
        <v>47</v>
      </c>
      <c r="Z11" s="5" t="s">
        <v>47</v>
      </c>
      <c r="AA11" s="5" t="s">
        <v>47</v>
      </c>
      <c r="AB11" s="5" t="s">
        <v>47</v>
      </c>
      <c r="AC11" s="5" t="s">
        <v>47</v>
      </c>
      <c r="AD11" s="5" t="s">
        <v>47</v>
      </c>
    </row>
    <row r="12" spans="1:30" ht="19.5" thickTop="1" x14ac:dyDescent="0.4">
      <c r="B12">
        <v>1985</v>
      </c>
      <c r="C12" t="s">
        <v>4</v>
      </c>
      <c r="D12" s="7">
        <v>569.23278249999998</v>
      </c>
      <c r="E12" s="7">
        <v>45.261150000000001</v>
      </c>
      <c r="F12" s="7">
        <v>3.8718000000000004</v>
      </c>
      <c r="G12" s="7">
        <v>578.94600000000003</v>
      </c>
      <c r="H12" s="7">
        <v>1841.6507999999999</v>
      </c>
      <c r="I12" s="7">
        <v>1775.8679999999999</v>
      </c>
      <c r="J12" s="7">
        <v>312.798</v>
      </c>
      <c r="K12" s="7">
        <v>1953.8097699999992</v>
      </c>
      <c r="L12" s="7">
        <v>454.28248175459225</v>
      </c>
      <c r="M12" s="7">
        <v>162.68639999999999</v>
      </c>
      <c r="N12" s="7">
        <v>59.604000000000006</v>
      </c>
      <c r="O12" s="7">
        <v>1976.1159253071573</v>
      </c>
      <c r="P12" s="7">
        <v>643.14827884103852</v>
      </c>
      <c r="Q12" s="7">
        <v>941.99850157363846</v>
      </c>
      <c r="R12" s="7">
        <v>3664.8515451859962</v>
      </c>
      <c r="S12" s="7">
        <v>1961.0262095550686</v>
      </c>
      <c r="T12" s="7"/>
      <c r="U12" s="7"/>
      <c r="V12" s="7"/>
      <c r="W12" s="8">
        <f t="shared" ref="W12:W17" si="0">SUM(D12:F12)</f>
        <v>618.36573250000004</v>
      </c>
      <c r="X12" s="8">
        <f t="shared" ref="X12:X17" si="1">SUM(G12:J12)</f>
        <v>4509.2627999999995</v>
      </c>
      <c r="Y12" s="8">
        <f t="shared" ref="Y12:Y17" si="2">SUM(K12:N12)</f>
        <v>2630.3826517545913</v>
      </c>
      <c r="Z12" s="8">
        <f t="shared" ref="Z12:Z17" si="3">SUM(O12:P12)-T12-SUM($U12:$V12)*SUM(O12:P12)/SUM($O12:$R12)</f>
        <v>2619.2642041481959</v>
      </c>
      <c r="AA12" s="8">
        <f t="shared" ref="AA12:AB17" si="4">Q12-SUM($U12:$V12)*Q12/SUM($O12:$R12)</f>
        <v>941.99850157363846</v>
      </c>
      <c r="AB12" s="8">
        <f t="shared" si="4"/>
        <v>3664.8515451859962</v>
      </c>
      <c r="AC12" s="8">
        <f t="shared" ref="AC12:AC17" si="5">S12</f>
        <v>1961.0262095550686</v>
      </c>
      <c r="AD12" s="8">
        <f t="shared" ref="AD12:AD17" si="6">SUM(W12:AC12)</f>
        <v>16945.151644717491</v>
      </c>
    </row>
    <row r="13" spans="1:30" x14ac:dyDescent="0.4">
      <c r="B13">
        <v>1990</v>
      </c>
      <c r="C13" t="s">
        <v>5</v>
      </c>
      <c r="D13" s="9">
        <v>796.26790000000005</v>
      </c>
      <c r="E13" s="9">
        <v>41.146499999999996</v>
      </c>
      <c r="F13" s="9">
        <v>97.381699999999952</v>
      </c>
      <c r="G13" s="9">
        <v>517.34400000000005</v>
      </c>
      <c r="H13" s="9">
        <v>1660.8455999999999</v>
      </c>
      <c r="I13" s="9">
        <v>1639.203</v>
      </c>
      <c r="J13" s="9">
        <v>292.14</v>
      </c>
      <c r="K13" s="9">
        <v>1953.8097699999992</v>
      </c>
      <c r="L13" s="9">
        <v>475.21613768679595</v>
      </c>
      <c r="M13" s="9">
        <v>218.0256</v>
      </c>
      <c r="N13" s="9">
        <v>37.032000000000011</v>
      </c>
      <c r="O13" s="9">
        <v>1885.6827355387179</v>
      </c>
      <c r="P13" s="9">
        <v>555.5929348479325</v>
      </c>
      <c r="Q13" s="9">
        <v>1027.5774465230545</v>
      </c>
      <c r="R13" s="9">
        <v>3663.6652589730397</v>
      </c>
      <c r="S13" s="9">
        <v>2027.9867768672236</v>
      </c>
      <c r="T13" s="9"/>
      <c r="U13" s="9"/>
      <c r="V13" s="9"/>
      <c r="W13" s="10">
        <f t="shared" si="0"/>
        <v>934.79609999999991</v>
      </c>
      <c r="X13" s="10">
        <f t="shared" si="1"/>
        <v>4109.5325999999995</v>
      </c>
      <c r="Y13" s="10">
        <f t="shared" si="2"/>
        <v>2684.0835076867952</v>
      </c>
      <c r="Z13" s="10">
        <f t="shared" si="3"/>
        <v>2441.2756703866503</v>
      </c>
      <c r="AA13" s="10">
        <f t="shared" si="4"/>
        <v>1027.5774465230545</v>
      </c>
      <c r="AB13" s="10">
        <f t="shared" si="4"/>
        <v>3663.6652589730397</v>
      </c>
      <c r="AC13" s="10">
        <f t="shared" si="5"/>
        <v>2027.9867768672236</v>
      </c>
      <c r="AD13" s="10">
        <f t="shared" si="6"/>
        <v>16888.917360436764</v>
      </c>
    </row>
    <row r="14" spans="1:30" x14ac:dyDescent="0.4">
      <c r="B14">
        <v>1995</v>
      </c>
      <c r="C14" t="s">
        <v>6</v>
      </c>
      <c r="D14" s="9">
        <v>1378.8818467000001</v>
      </c>
      <c r="E14" s="9">
        <v>29.626300000000001</v>
      </c>
      <c r="F14" s="9">
        <v>264.6396000000002</v>
      </c>
      <c r="G14" s="9">
        <v>695.59799999999996</v>
      </c>
      <c r="H14" s="9">
        <v>1450.1237999999998</v>
      </c>
      <c r="I14" s="9">
        <v>1337.3910000000001</v>
      </c>
      <c r="J14" s="9">
        <v>218.47200000000001</v>
      </c>
      <c r="K14" s="9">
        <v>1950.4343199999992</v>
      </c>
      <c r="L14" s="9">
        <v>517.26787314305352</v>
      </c>
      <c r="M14" s="9">
        <v>230.67359999999999</v>
      </c>
      <c r="N14" s="9">
        <v>28.492800000000003</v>
      </c>
      <c r="O14" s="9">
        <v>1806.4790443844979</v>
      </c>
      <c r="P14" s="9">
        <v>524.57807661858885</v>
      </c>
      <c r="Q14" s="9">
        <v>1073.9995729349143</v>
      </c>
      <c r="R14" s="9">
        <v>3674.724856430023</v>
      </c>
      <c r="S14" s="9">
        <v>1906.5687064707831</v>
      </c>
      <c r="T14" s="9"/>
      <c r="U14" s="9"/>
      <c r="V14" s="9"/>
      <c r="W14" s="10">
        <f t="shared" si="0"/>
        <v>1673.1477467000002</v>
      </c>
      <c r="X14" s="10">
        <f t="shared" si="1"/>
        <v>3701.5848000000001</v>
      </c>
      <c r="Y14" s="10">
        <f t="shared" si="2"/>
        <v>2726.8685931430527</v>
      </c>
      <c r="Z14" s="10">
        <f t="shared" si="3"/>
        <v>2331.0571210030866</v>
      </c>
      <c r="AA14" s="10">
        <f t="shared" si="4"/>
        <v>1073.9995729349143</v>
      </c>
      <c r="AB14" s="10">
        <f t="shared" si="4"/>
        <v>3674.724856430023</v>
      </c>
      <c r="AC14" s="10">
        <f t="shared" si="5"/>
        <v>1906.5687064707831</v>
      </c>
      <c r="AD14" s="10">
        <f t="shared" si="6"/>
        <v>17087.951396681859</v>
      </c>
    </row>
    <row r="15" spans="1:30" x14ac:dyDescent="0.4">
      <c r="B15">
        <v>2000</v>
      </c>
      <c r="C15" t="s">
        <v>7</v>
      </c>
      <c r="D15" s="9">
        <v>1779.5426</v>
      </c>
      <c r="E15" s="9">
        <v>26.916699999999999</v>
      </c>
      <c r="F15" s="9">
        <v>341.92920000000009</v>
      </c>
      <c r="G15" s="9">
        <v>931.95600000000002</v>
      </c>
      <c r="H15" s="9">
        <v>1192.2270000000001</v>
      </c>
      <c r="I15" s="9">
        <v>761.42399999999998</v>
      </c>
      <c r="J15" s="9">
        <v>41.064</v>
      </c>
      <c r="K15" s="9">
        <v>1052.2298926132983</v>
      </c>
      <c r="L15" s="9">
        <v>539.95407297356223</v>
      </c>
      <c r="M15" s="9">
        <v>244.0128</v>
      </c>
      <c r="N15" s="9">
        <v>23.253600000000002</v>
      </c>
      <c r="O15" s="9">
        <v>1727.3498591003022</v>
      </c>
      <c r="P15" s="9">
        <v>513.80474248295138</v>
      </c>
      <c r="Q15" s="9">
        <v>1121.6287353705366</v>
      </c>
      <c r="R15" s="9">
        <v>3683.8308043568145</v>
      </c>
      <c r="S15" s="9">
        <v>1989.3523420519271</v>
      </c>
      <c r="T15" s="9"/>
      <c r="U15" s="9"/>
      <c r="V15" s="9"/>
      <c r="W15" s="10">
        <f t="shared" si="0"/>
        <v>2148.3885</v>
      </c>
      <c r="X15" s="10">
        <f t="shared" si="1"/>
        <v>2926.6709999999998</v>
      </c>
      <c r="Y15" s="10">
        <f t="shared" si="2"/>
        <v>1859.4503655868605</v>
      </c>
      <c r="Z15" s="10">
        <f t="shared" si="3"/>
        <v>2241.1546015832537</v>
      </c>
      <c r="AA15" s="10">
        <f t="shared" si="4"/>
        <v>1121.6287353705366</v>
      </c>
      <c r="AB15" s="10">
        <f t="shared" si="4"/>
        <v>3683.8308043568145</v>
      </c>
      <c r="AC15" s="10">
        <f t="shared" si="5"/>
        <v>1989.3523420519271</v>
      </c>
      <c r="AD15" s="10">
        <f t="shared" si="6"/>
        <v>15970.476348949393</v>
      </c>
    </row>
    <row r="16" spans="1:30" x14ac:dyDescent="0.4">
      <c r="B16">
        <v>2005</v>
      </c>
      <c r="C16" t="s">
        <v>8</v>
      </c>
      <c r="D16" s="9">
        <v>1901.9224400000001</v>
      </c>
      <c r="E16" s="9">
        <v>17.701000000000001</v>
      </c>
      <c r="F16" s="9">
        <v>356.8325000000001</v>
      </c>
      <c r="G16" s="9">
        <v>840.61200008791388</v>
      </c>
      <c r="H16" s="9">
        <v>328.52159739901202</v>
      </c>
      <c r="I16" s="9">
        <v>396.72299951999963</v>
      </c>
      <c r="J16" s="9">
        <v>11.829000228000062</v>
      </c>
      <c r="K16" s="9">
        <v>805.67239400000017</v>
      </c>
      <c r="L16" s="9">
        <v>470.48769570621516</v>
      </c>
      <c r="M16" s="9">
        <v>250.1112</v>
      </c>
      <c r="N16" s="9">
        <v>25.416000000000004</v>
      </c>
      <c r="O16" s="9">
        <v>1658.4467781018411</v>
      </c>
      <c r="P16" s="9">
        <v>362.29584958731755</v>
      </c>
      <c r="Q16" s="9">
        <v>1178.4586087011749</v>
      </c>
      <c r="R16" s="9">
        <v>3692.7242479207453</v>
      </c>
      <c r="S16" s="9">
        <v>1922.7311630644344</v>
      </c>
      <c r="T16" s="9">
        <v>22.641904109589042</v>
      </c>
      <c r="U16" s="9">
        <v>75.331780821917803</v>
      </c>
      <c r="V16" s="9">
        <v>24.459999999999997</v>
      </c>
      <c r="W16" s="10">
        <f t="shared" si="0"/>
        <v>2276.4559400000003</v>
      </c>
      <c r="X16" s="10">
        <f t="shared" si="1"/>
        <v>1577.6855972349256</v>
      </c>
      <c r="Y16" s="10">
        <f t="shared" si="2"/>
        <v>1551.6872897062153</v>
      </c>
      <c r="Z16" s="10">
        <f t="shared" si="3"/>
        <v>1968.8413379610063</v>
      </c>
      <c r="AA16" s="10">
        <f t="shared" si="4"/>
        <v>1161.395092350785</v>
      </c>
      <c r="AB16" s="10">
        <f t="shared" si="4"/>
        <v>3639.2553690677805</v>
      </c>
      <c r="AC16" s="10">
        <f t="shared" si="5"/>
        <v>1922.7311630644344</v>
      </c>
      <c r="AD16" s="10">
        <f t="shared" si="6"/>
        <v>14098.051789385148</v>
      </c>
    </row>
    <row r="17" spans="2:30" x14ac:dyDescent="0.4">
      <c r="B17">
        <v>2010</v>
      </c>
      <c r="C17" t="s">
        <v>9</v>
      </c>
      <c r="D17" s="9">
        <v>1965.3245000000002</v>
      </c>
      <c r="E17" s="9">
        <v>11.956250000000001</v>
      </c>
      <c r="F17" s="9">
        <v>331.92122236360814</v>
      </c>
      <c r="G17" s="9">
        <v>576.23076895422446</v>
      </c>
      <c r="H17" s="9">
        <v>166.80318570548479</v>
      </c>
      <c r="I17" s="9">
        <v>146.1979196069565</v>
      </c>
      <c r="J17" s="9">
        <v>0</v>
      </c>
      <c r="K17" s="9">
        <v>790.70791411113976</v>
      </c>
      <c r="L17" s="9">
        <v>551.07193763708858</v>
      </c>
      <c r="M17" s="9"/>
      <c r="N17" s="9"/>
      <c r="O17" s="9">
        <v>1637.1604088595927</v>
      </c>
      <c r="P17" s="9">
        <v>331.87482809055172</v>
      </c>
      <c r="Q17" s="9">
        <v>1224.2280450057626</v>
      </c>
      <c r="R17" s="9">
        <v>3679.5932771213925</v>
      </c>
      <c r="S17" s="9">
        <v>2013.8113679107933</v>
      </c>
      <c r="T17" s="9">
        <v>64.247424657534253</v>
      </c>
      <c r="U17" s="9">
        <v>79.715342465753423</v>
      </c>
      <c r="V17" s="9">
        <v>35.900000000000006</v>
      </c>
      <c r="W17" s="10">
        <f t="shared" si="0"/>
        <v>2309.2019723636081</v>
      </c>
      <c r="X17" s="10">
        <f t="shared" si="1"/>
        <v>889.23187426666573</v>
      </c>
      <c r="Y17" s="10">
        <f t="shared" si="2"/>
        <v>1341.7798517482283</v>
      </c>
      <c r="Z17" s="10">
        <f t="shared" si="3"/>
        <v>1871.6646587260691</v>
      </c>
      <c r="AA17" s="10">
        <f t="shared" si="4"/>
        <v>1203.6340542156329</v>
      </c>
      <c r="AB17" s="10">
        <f t="shared" si="4"/>
        <v>3617.6950790123101</v>
      </c>
      <c r="AC17" s="10">
        <f t="shared" si="5"/>
        <v>2013.8113679107933</v>
      </c>
      <c r="AD17" s="10">
        <f t="shared" si="6"/>
        <v>13247.018858243309</v>
      </c>
    </row>
    <row r="18" spans="2:30" x14ac:dyDescent="0.4">
      <c r="B18">
        <v>2015</v>
      </c>
      <c r="C18" t="s">
        <v>10</v>
      </c>
      <c r="D18" s="9">
        <v>1968.6896999999999</v>
      </c>
      <c r="E18" s="9">
        <v>5.8419149999999993</v>
      </c>
      <c r="F18" s="9">
        <v>338.79155070754751</v>
      </c>
      <c r="G18" s="9">
        <v>657.94694015743335</v>
      </c>
      <c r="H18" s="9">
        <v>93.694700678453117</v>
      </c>
      <c r="I18" s="9">
        <v>83.768001690754488</v>
      </c>
      <c r="J18" s="9">
        <v>0</v>
      </c>
      <c r="K18" s="9">
        <v>482.97745574612219</v>
      </c>
      <c r="L18" s="9">
        <v>512.46343784111673</v>
      </c>
      <c r="M18" s="9"/>
      <c r="N18" s="9"/>
      <c r="O18" s="9">
        <v>1641.6072291262537</v>
      </c>
      <c r="P18" s="9">
        <v>293.46306556438287</v>
      </c>
      <c r="Q18" s="9">
        <v>1254.0422121168833</v>
      </c>
      <c r="R18" s="9">
        <v>3664.4771382096228</v>
      </c>
      <c r="S18" s="9">
        <v>2120.8487047093477</v>
      </c>
      <c r="T18" s="9">
        <v>71.304287671232885</v>
      </c>
      <c r="U18" s="9">
        <v>90.482465753424663</v>
      </c>
      <c r="V18" s="9">
        <v>40.590000000000003</v>
      </c>
      <c r="W18" s="10">
        <f t="shared" ref="W18:W19" si="7">SUM(D18:F18)</f>
        <v>2313.3231657075476</v>
      </c>
      <c r="X18" s="10">
        <f t="shared" ref="X18:X19" si="8">SUM(G18:J18)</f>
        <v>835.40964252664094</v>
      </c>
      <c r="Y18" s="10">
        <f t="shared" ref="Y18:Y19" si="9">SUM(K18:N18)</f>
        <v>995.44089358723886</v>
      </c>
      <c r="Z18" s="10">
        <f t="shared" ref="Z18:Z19" si="10">SUM(O18:P18)-T18-SUM($U18:$V18)*SUM(O18:P18)/SUM($O18:$R18)</f>
        <v>1826.7584754821587</v>
      </c>
      <c r="AA18" s="10">
        <f t="shared" ref="AA18:AA19" si="11">Q18-SUM($U18:$V18)*Q18/SUM($O18:$R18)</f>
        <v>1230.0591005775832</v>
      </c>
      <c r="AB18" s="10">
        <f t="shared" ref="AB18:AB19" si="12">R18-SUM($U18:$V18)*R18/SUM($O18:$R18)</f>
        <v>3594.3953155327436</v>
      </c>
      <c r="AC18" s="10">
        <f t="shared" ref="AC18:AC19" si="13">S18</f>
        <v>2120.8487047093477</v>
      </c>
      <c r="AD18" s="10">
        <f t="shared" ref="AD18:AD19" si="14">SUM(W18:AC18)</f>
        <v>12916.235298123262</v>
      </c>
    </row>
    <row r="19" spans="2:30" x14ac:dyDescent="0.4">
      <c r="B19" s="2">
        <v>2020</v>
      </c>
      <c r="C19" s="2" t="s">
        <v>57</v>
      </c>
      <c r="D19" s="11">
        <v>2018.8913602739726</v>
      </c>
      <c r="E19" s="11">
        <v>4.5283999999999995</v>
      </c>
      <c r="F19" s="11">
        <v>198.50569399999995</v>
      </c>
      <c r="G19" s="11">
        <v>345.88620131520111</v>
      </c>
      <c r="H19" s="11">
        <v>32.182699016709883</v>
      </c>
      <c r="I19" s="11">
        <v>67.025574495617732</v>
      </c>
      <c r="J19" s="11">
        <v>0</v>
      </c>
      <c r="K19" s="11">
        <v>426.90175360473569</v>
      </c>
      <c r="L19" s="11">
        <v>408.54627760180875</v>
      </c>
      <c r="M19" s="11"/>
      <c r="N19" s="11"/>
      <c r="O19" s="11">
        <v>1587.037070852351</v>
      </c>
      <c r="P19" s="11">
        <v>263.69962604905555</v>
      </c>
      <c r="Q19" s="11">
        <v>1282.4628692002425</v>
      </c>
      <c r="R19" s="11">
        <v>3674.5048875459324</v>
      </c>
      <c r="S19" s="11">
        <v>2156.9297617576599</v>
      </c>
      <c r="T19" s="11">
        <v>70.77025479452054</v>
      </c>
      <c r="U19" s="11">
        <v>94.342739726027403</v>
      </c>
      <c r="V19" s="11">
        <v>42.89</v>
      </c>
      <c r="W19" s="12">
        <f t="shared" si="7"/>
        <v>2221.9254542739727</v>
      </c>
      <c r="X19" s="12">
        <f t="shared" si="8"/>
        <v>445.0944748275287</v>
      </c>
      <c r="Y19" s="12">
        <f t="shared" si="9"/>
        <v>835.44803120654444</v>
      </c>
      <c r="Z19" s="12">
        <f t="shared" si="10"/>
        <v>1742.65846712698</v>
      </c>
      <c r="AA19" s="12">
        <f t="shared" si="11"/>
        <v>1256.610411248289</v>
      </c>
      <c r="AB19" s="12">
        <f t="shared" si="12"/>
        <v>3600.4325807517644</v>
      </c>
      <c r="AC19" s="12">
        <f t="shared" si="13"/>
        <v>2156.9297617576599</v>
      </c>
      <c r="AD19" s="12">
        <f t="shared" si="14"/>
        <v>12259.099181192738</v>
      </c>
    </row>
    <row r="21" spans="2:30" x14ac:dyDescent="0.4">
      <c r="B21" s="6" t="s">
        <v>49</v>
      </c>
    </row>
    <row r="22" spans="2:30" x14ac:dyDescent="0.4">
      <c r="B22" s="6" t="s">
        <v>50</v>
      </c>
    </row>
    <row r="23" spans="2:30" x14ac:dyDescent="0.4">
      <c r="B23" s="6" t="s">
        <v>48</v>
      </c>
    </row>
    <row r="24" spans="2:30" x14ac:dyDescent="0.4">
      <c r="B24" s="6" t="s">
        <v>51</v>
      </c>
    </row>
    <row r="25" spans="2:30" x14ac:dyDescent="0.4">
      <c r="B25" s="6" t="s">
        <v>52</v>
      </c>
    </row>
    <row r="26" spans="2:30" x14ac:dyDescent="0.4">
      <c r="B26" s="6" t="s">
        <v>56</v>
      </c>
    </row>
  </sheetData>
  <phoneticPr fontId="1"/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琵琶湖の流入負荷量（全窒素）</vt:lpstr>
      <vt:lpstr>'琵琶湖の流入負荷量（全窒素）'!Print_Area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Yuichi SATO</dc:creator>
  <cp:lastModifiedBy>jaegyu kim</cp:lastModifiedBy>
  <cp:lastPrinted>2024-01-22T08:10:34Z</cp:lastPrinted>
  <dcterms:created xsi:type="dcterms:W3CDTF">2019-06-25T06:15:27Z</dcterms:created>
  <dcterms:modified xsi:type="dcterms:W3CDTF">2026-04-01T01:36:30Z</dcterms:modified>
</cp:coreProperties>
</file>