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38400" windowHeight="17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8" i="1" l="1"/>
  <c r="AC18" i="1"/>
  <c r="AB18" i="1"/>
  <c r="AA18" i="1"/>
  <c r="Z18" i="1"/>
  <c r="Y18" i="1"/>
  <c r="X18" i="1"/>
  <c r="W18" i="1"/>
  <c r="AD17" i="1"/>
  <c r="AC17" i="1"/>
  <c r="AB17" i="1"/>
  <c r="AA17" i="1"/>
  <c r="Z17" i="1"/>
  <c r="Y17" i="1"/>
  <c r="X17" i="1"/>
  <c r="W17" i="1"/>
  <c r="AD16" i="1"/>
  <c r="AC16" i="1"/>
  <c r="AB16" i="1"/>
  <c r="AA16" i="1"/>
  <c r="Z16" i="1"/>
  <c r="Y16" i="1"/>
  <c r="X16" i="1"/>
  <c r="W16" i="1"/>
  <c r="AC15" i="1"/>
  <c r="AB15" i="1"/>
  <c r="AA15" i="1"/>
  <c r="Z15" i="1"/>
  <c r="AD15" i="1" s="1"/>
  <c r="Y15" i="1"/>
  <c r="X15" i="1"/>
  <c r="W15" i="1"/>
  <c r="AC14" i="1"/>
  <c r="AB14" i="1"/>
  <c r="AA14" i="1"/>
  <c r="Z14" i="1"/>
  <c r="AD14" i="1" s="1"/>
  <c r="Y14" i="1"/>
  <c r="X14" i="1"/>
  <c r="W14" i="1"/>
  <c r="AC13" i="1"/>
  <c r="AB13" i="1"/>
  <c r="AA13" i="1"/>
  <c r="Z13" i="1"/>
  <c r="AD13" i="1" s="1"/>
  <c r="Y13" i="1"/>
  <c r="X13" i="1"/>
  <c r="W13" i="1"/>
  <c r="AC12" i="1"/>
  <c r="AB12" i="1"/>
  <c r="AA12" i="1"/>
  <c r="Z12" i="1"/>
  <c r="AD12" i="1" s="1"/>
  <c r="Y12" i="1"/>
  <c r="X12" i="1"/>
  <c r="W12" i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<sst xmlns="http://schemas.openxmlformats.org/spreadsheetml/2006/main" count="88" uniqueCount="57">
  <si>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</si>
  <si>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</si>
  <si>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</si>
  <si>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</si>
  <si>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</si>
  <si>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</si>
  <si>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</si>
  <si>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</si>
  <si>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</si>
  <si>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</si>
  <si>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</si>
  <si>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</si>
  <si>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</si>
  <si>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</si>
  <si>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</si>
  <si>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</si>
  <si>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</si>
  <si>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</si>
  <si>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</si>
  <si>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</si>
  <si>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</si>
  <si>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</si>
  <si>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</si>
  <si>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</si>
  <si>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</si>
  <si>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</si>
  <si>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</si>
  <si>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</si>
  <si>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</si>
  <si>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</si>
  <si>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</si>
  <si>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</si>
  <si>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</si>
  <si>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</si>
  <si>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</si>
  <si>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</si>
  <si>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</si>
  <si>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</si>
  <si>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</si>
  <si>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</si>
  <si>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</si>
  <si>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</si>
  <si>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</si>
  <si>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</si>
  <si>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</si>
  <si>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</si>
  <si>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</si>
  <si>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</si>
  <si>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</si>
  <si>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</si>
  <si>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</si>
  <si>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</si>
  <si>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</si>
  <si>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</si>
  <si>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琵琶湖の流入負荷量（全窒素）</t>
    <rPh sb="10" eb="13">
      <t>ゼンチッソ</t>
    </rPh>
    <phoneticPr fontId="1"/>
  </si>
  <si>
    <t>琵琶湖の全窒素流入負荷量（流域全体）</t>
    <rPh sb="4" eb="7">
      <t>ゼンチッソ</t>
    </rPh>
    <rPh sb="13" eb="15">
      <t>リュウイキ</t>
    </rPh>
    <rPh sb="15" eb="17">
      <t>ゼンタイ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</si>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</sst>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" fontId="5" fillId="0" borderId="4" xfId="1" applyNumberFormat="1" applyFont="1" applyFill="1" applyBorder="1">
      <alignment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>
      <alignment vertical="center"/>
    </xf>
    <xf numFmtId="1" fontId="5" fillId="0" borderId="0" xfId="1" applyNumberFormat="1" applyFont="1" applyFill="1" applyBorder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>
      <alignment vertical="center"/>
    </xf>
    <xf numFmtId="1" fontId="5" fillId="0" borderId="1" xfId="1" applyNumberFormat="1" applyFont="1" applyFill="1" applyBorder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zoomScale="60" zoomScaleNormal="100" workbookViewId="0"/>
  </sheetViews>
  <sheetFormatPr defaultRowHeight="18" x14ac:dyDescent="0.55000000000000004"/>
  <cols>
    <col min="1" max="1" width="8.58203125" customWidth="1"/>
    <col min="2" max="3" width="10.58203125" customWidth="1"/>
    <col min="4" max="29" width="8.75" bestFit="1" customWidth="1"/>
    <col min="30" max="30" width="9.58203125" bestFit="1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54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56</v>
      </c>
    </row>
    <row r="5" spans="1:30" x14ac:dyDescent="0.55000000000000004">
      <c r="B5" t="s">
        <v>12</v>
      </c>
      <c r="C5" t="s">
        <v>55</v>
      </c>
    </row>
    <row r="6" spans="1:30" x14ac:dyDescent="0.55000000000000004">
      <c r="B6" t="s">
        <v>13</v>
      </c>
      <c r="C6" t="s">
        <v>18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19</v>
      </c>
      <c r="E9" s="4"/>
      <c r="F9" s="4"/>
      <c r="G9" s="4" t="s">
        <v>20</v>
      </c>
      <c r="H9" s="4"/>
      <c r="I9" s="4"/>
      <c r="J9" s="4"/>
      <c r="K9" s="4" t="s">
        <v>21</v>
      </c>
      <c r="L9" s="4"/>
      <c r="M9" s="4"/>
      <c r="N9" s="4"/>
      <c r="O9" s="4" t="s">
        <v>22</v>
      </c>
      <c r="P9" s="4"/>
      <c r="Q9" s="4"/>
      <c r="R9" s="4"/>
      <c r="S9" s="4" t="s">
        <v>23</v>
      </c>
      <c r="T9" s="4" t="s">
        <v>24</v>
      </c>
      <c r="U9" s="4"/>
      <c r="V9" s="4"/>
      <c r="W9" s="4" t="s">
        <v>25</v>
      </c>
      <c r="X9" s="4"/>
      <c r="Y9" s="4"/>
      <c r="Z9" s="4"/>
      <c r="AA9" s="4"/>
      <c r="AB9" s="4"/>
      <c r="AC9" s="4"/>
      <c r="AD9" s="4" t="s">
        <v>26</v>
      </c>
    </row>
    <row r="10" spans="1:30" s="3" customFormat="1" ht="26" x14ac:dyDescent="0.55000000000000004">
      <c r="B10" s="6"/>
      <c r="C10" s="6"/>
      <c r="D10" s="6" t="s">
        <v>27</v>
      </c>
      <c r="E10" s="6" t="s">
        <v>28</v>
      </c>
      <c r="F10" s="6" t="s">
        <v>29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34</v>
      </c>
      <c r="L10" s="6" t="s">
        <v>35</v>
      </c>
      <c r="M10" s="6" t="s">
        <v>36</v>
      </c>
      <c r="N10" s="6" t="s">
        <v>37</v>
      </c>
      <c r="O10" s="6" t="s">
        <v>38</v>
      </c>
      <c r="P10" s="6" t="s">
        <v>39</v>
      </c>
      <c r="Q10" s="6" t="s">
        <v>40</v>
      </c>
      <c r="R10" s="6" t="s">
        <v>41</v>
      </c>
      <c r="S10" s="6"/>
      <c r="T10" s="6" t="s">
        <v>42</v>
      </c>
      <c r="U10" s="6" t="s">
        <v>43</v>
      </c>
      <c r="V10" s="6" t="s">
        <v>44</v>
      </c>
      <c r="W10" s="6" t="s">
        <v>19</v>
      </c>
      <c r="X10" s="6" t="s">
        <v>20</v>
      </c>
      <c r="Y10" s="6" t="s">
        <v>21</v>
      </c>
      <c r="Z10" s="6" t="s">
        <v>45</v>
      </c>
      <c r="AA10" s="6" t="s">
        <v>46</v>
      </c>
      <c r="AB10" s="6" t="s">
        <v>47</v>
      </c>
      <c r="AC10" s="6" t="s">
        <v>23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48</v>
      </c>
      <c r="E11" s="5" t="s">
        <v>48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5" t="s">
        <v>48</v>
      </c>
      <c r="L11" s="5" t="s">
        <v>48</v>
      </c>
      <c r="M11" s="5" t="s">
        <v>48</v>
      </c>
      <c r="N11" s="5" t="s">
        <v>48</v>
      </c>
      <c r="O11" s="5" t="s">
        <v>48</v>
      </c>
      <c r="P11" s="5" t="s">
        <v>48</v>
      </c>
      <c r="Q11" s="5" t="s">
        <v>48</v>
      </c>
      <c r="R11" s="5" t="s">
        <v>48</v>
      </c>
      <c r="S11" s="5" t="s">
        <v>48</v>
      </c>
      <c r="T11" s="5" t="s">
        <v>48</v>
      </c>
      <c r="U11" s="5" t="s">
        <v>48</v>
      </c>
      <c r="V11" s="5" t="s">
        <v>48</v>
      </c>
      <c r="W11" s="5" t="s">
        <v>48</v>
      </c>
      <c r="X11" s="5" t="s">
        <v>48</v>
      </c>
      <c r="Y11" s="5" t="s">
        <v>48</v>
      </c>
      <c r="Z11" s="5" t="s">
        <v>48</v>
      </c>
      <c r="AA11" s="5" t="s">
        <v>48</v>
      </c>
      <c r="AB11" s="5" t="s">
        <v>48</v>
      </c>
      <c r="AC11" s="5" t="s">
        <v>48</v>
      </c>
      <c r="AD11" s="5" t="s">
        <v>48</v>
      </c>
    </row>
    <row r="12" spans="1:30" ht="18.5" thickTop="1" x14ac:dyDescent="0.55000000000000004">
      <c r="B12">
        <v>1985</v>
      </c>
      <c r="C12" t="s">
        <v>4</v>
      </c>
      <c r="D12" s="8">
        <v>569.23278249999998</v>
      </c>
      <c r="E12" s="8">
        <v>45.261150000000001</v>
      </c>
      <c r="F12" s="8">
        <v>4</v>
      </c>
      <c r="G12" s="8">
        <v>578.94600000000003</v>
      </c>
      <c r="H12" s="8">
        <v>1841.6507999999999</v>
      </c>
      <c r="I12" s="8">
        <v>1775.8679999999999</v>
      </c>
      <c r="J12" s="8">
        <v>312.798</v>
      </c>
      <c r="K12" s="8">
        <v>1953.8097699999992</v>
      </c>
      <c r="L12" s="8">
        <v>454.28248175459225</v>
      </c>
      <c r="M12" s="8">
        <v>162.68639999999999</v>
      </c>
      <c r="N12" s="8">
        <v>59.604000000000006</v>
      </c>
      <c r="O12" s="8">
        <v>1976.1159253071573</v>
      </c>
      <c r="P12" s="8">
        <v>643.14827884103852</v>
      </c>
      <c r="Q12" s="8">
        <v>1151.8841233603732</v>
      </c>
      <c r="R12" s="8">
        <v>4520.1940500258233</v>
      </c>
      <c r="S12" s="8">
        <v>1961.0262095550686</v>
      </c>
      <c r="T12" s="9"/>
      <c r="U12" s="9"/>
      <c r="V12" s="9"/>
      <c r="W12" s="8">
        <f t="shared" ref="W12:W18" si="0">SUM(D12:F12)</f>
        <v>618.49393250000003</v>
      </c>
      <c r="X12" s="10">
        <f t="shared" ref="X12:X18" si="1">SUM(G12:J12)</f>
        <v>4509.2627999999995</v>
      </c>
      <c r="Y12" s="10">
        <f t="shared" ref="Y12:Y18" si="2">SUM(K12:N12)</f>
        <v>2630.3826517545913</v>
      </c>
      <c r="Z12" s="10">
        <f t="shared" ref="Z12:Z18" si="3">SUM(O12:P12)-T12-SUM($U12:$V12)*SUM(O12:P12)/SUM($O12:$R12)</f>
        <v>2619.2642041481959</v>
      </c>
      <c r="AA12" s="10">
        <f t="shared" ref="AA12:AB18" si="4">Q12-SUM($U12:$V12)*Q12/SUM($O12:$R12)</f>
        <v>1151.8841233603732</v>
      </c>
      <c r="AB12" s="10">
        <f t="shared" si="4"/>
        <v>4520.1940500258233</v>
      </c>
      <c r="AC12" s="10">
        <f t="shared" ref="AC12:AC18" si="5">S12</f>
        <v>1961.0262095550686</v>
      </c>
      <c r="AD12" s="10">
        <f t="shared" ref="AD12:AD18" si="6">SUM(W12:AC12)</f>
        <v>18010.50797134405</v>
      </c>
    </row>
    <row r="13" spans="1:30" x14ac:dyDescent="0.55000000000000004">
      <c r="B13">
        <v>1990</v>
      </c>
      <c r="C13" t="s">
        <v>5</v>
      </c>
      <c r="D13" s="11">
        <v>796.26790000000005</v>
      </c>
      <c r="E13" s="11">
        <v>41.146499999999996</v>
      </c>
      <c r="F13" s="11">
        <v>97</v>
      </c>
      <c r="G13" s="11">
        <v>517.34400000000005</v>
      </c>
      <c r="H13" s="11">
        <v>1660.8455999999999</v>
      </c>
      <c r="I13" s="11">
        <v>1639.203</v>
      </c>
      <c r="J13" s="11">
        <v>292.14</v>
      </c>
      <c r="K13" s="11">
        <v>1953.8097699999992</v>
      </c>
      <c r="L13" s="11">
        <v>475.21613768679595</v>
      </c>
      <c r="M13" s="11">
        <v>218.0256</v>
      </c>
      <c r="N13" s="11">
        <v>37.032000000000011</v>
      </c>
      <c r="O13" s="11">
        <v>1885.6827355387179</v>
      </c>
      <c r="P13" s="11">
        <v>555.5929348479325</v>
      </c>
      <c r="Q13" s="11">
        <v>1256.5308163397015</v>
      </c>
      <c r="R13" s="11">
        <v>4374.4900729776591</v>
      </c>
      <c r="S13" s="11">
        <v>2027.9867768672236</v>
      </c>
      <c r="T13" s="12"/>
      <c r="U13" s="12"/>
      <c r="V13" s="12"/>
      <c r="W13" s="11">
        <f t="shared" si="0"/>
        <v>934.4144</v>
      </c>
      <c r="X13" s="13">
        <f t="shared" si="1"/>
        <v>4109.5325999999995</v>
      </c>
      <c r="Y13" s="13">
        <f t="shared" si="2"/>
        <v>2684.0835076867952</v>
      </c>
      <c r="Z13" s="13">
        <f t="shared" si="3"/>
        <v>2441.2756703866503</v>
      </c>
      <c r="AA13" s="13">
        <f t="shared" si="4"/>
        <v>1256.5308163397015</v>
      </c>
      <c r="AB13" s="13">
        <f t="shared" si="4"/>
        <v>4374.4900729776591</v>
      </c>
      <c r="AC13" s="13">
        <f t="shared" si="5"/>
        <v>2027.9867768672236</v>
      </c>
      <c r="AD13" s="13">
        <f t="shared" si="6"/>
        <v>17828.313844258028</v>
      </c>
    </row>
    <row r="14" spans="1:30" x14ac:dyDescent="0.55000000000000004">
      <c r="B14">
        <v>1995</v>
      </c>
      <c r="C14" t="s">
        <v>6</v>
      </c>
      <c r="D14" s="11">
        <v>1378.8818467000001</v>
      </c>
      <c r="E14" s="11">
        <v>29.626300000000001</v>
      </c>
      <c r="F14" s="11">
        <v>265</v>
      </c>
      <c r="G14" s="11">
        <v>695.59799999999996</v>
      </c>
      <c r="H14" s="11">
        <v>1450.1237999999998</v>
      </c>
      <c r="I14" s="11">
        <v>1337.3910000000001</v>
      </c>
      <c r="J14" s="11">
        <v>218.47200000000001</v>
      </c>
      <c r="K14" s="11">
        <v>1950.4343199999992</v>
      </c>
      <c r="L14" s="11">
        <v>517.26787314305352</v>
      </c>
      <c r="M14" s="11">
        <v>230.67359999999999</v>
      </c>
      <c r="N14" s="11">
        <v>28.492800000000003</v>
      </c>
      <c r="O14" s="11">
        <v>1806.4790443844979</v>
      </c>
      <c r="P14" s="11">
        <v>524.57807661858885</v>
      </c>
      <c r="Q14" s="11">
        <v>1313.2962042857771</v>
      </c>
      <c r="R14" s="11">
        <v>4163.8897718807702</v>
      </c>
      <c r="S14" s="11">
        <v>1906.5687064707831</v>
      </c>
      <c r="T14" s="12"/>
      <c r="U14" s="12"/>
      <c r="V14" s="12"/>
      <c r="W14" s="11">
        <f t="shared" si="0"/>
        <v>1673.5081467</v>
      </c>
      <c r="X14" s="13">
        <f t="shared" si="1"/>
        <v>3701.5848000000001</v>
      </c>
      <c r="Y14" s="13">
        <f t="shared" si="2"/>
        <v>2726.8685931430527</v>
      </c>
      <c r="Z14" s="13">
        <f t="shared" si="3"/>
        <v>2331.0571210030866</v>
      </c>
      <c r="AA14" s="13">
        <f t="shared" si="4"/>
        <v>1313.2962042857771</v>
      </c>
      <c r="AB14" s="13">
        <f t="shared" si="4"/>
        <v>4163.8897718807702</v>
      </c>
      <c r="AC14" s="13">
        <f t="shared" si="5"/>
        <v>1906.5687064707831</v>
      </c>
      <c r="AD14" s="13">
        <f t="shared" si="6"/>
        <v>17816.77334348347</v>
      </c>
    </row>
    <row r="15" spans="1:30" x14ac:dyDescent="0.55000000000000004">
      <c r="B15">
        <v>2000</v>
      </c>
      <c r="C15" t="s">
        <v>7</v>
      </c>
      <c r="D15" s="11">
        <v>1779.5426</v>
      </c>
      <c r="E15" s="11">
        <v>26.916699999999999</v>
      </c>
      <c r="F15" s="11">
        <v>342</v>
      </c>
      <c r="G15" s="11">
        <v>931.95600000000002</v>
      </c>
      <c r="H15" s="11">
        <v>1192.2270000000001</v>
      </c>
      <c r="I15" s="11">
        <v>761.42399999999998</v>
      </c>
      <c r="J15" s="11">
        <v>41.064</v>
      </c>
      <c r="K15" s="11">
        <v>1052.2298926132983</v>
      </c>
      <c r="L15" s="11">
        <v>539.95407297356223</v>
      </c>
      <c r="M15" s="11">
        <v>244.0128</v>
      </c>
      <c r="N15" s="11">
        <v>23.253600000000002</v>
      </c>
      <c r="O15" s="11">
        <v>1727.3498591003022</v>
      </c>
      <c r="P15" s="11">
        <v>513.80474248295138</v>
      </c>
      <c r="Q15" s="11">
        <v>1371.5375665882591</v>
      </c>
      <c r="R15" s="11">
        <v>4199.983826860238</v>
      </c>
      <c r="S15" s="11">
        <v>1989.3523420519271</v>
      </c>
      <c r="T15" s="12"/>
      <c r="U15" s="12"/>
      <c r="V15" s="12"/>
      <c r="W15" s="11">
        <f t="shared" si="0"/>
        <v>2148.4593</v>
      </c>
      <c r="X15" s="13">
        <f t="shared" si="1"/>
        <v>2926.6709999999998</v>
      </c>
      <c r="Y15" s="13">
        <f t="shared" si="2"/>
        <v>1859.4503655868605</v>
      </c>
      <c r="Z15" s="13">
        <f t="shared" si="3"/>
        <v>2241.1546015832537</v>
      </c>
      <c r="AA15" s="13">
        <f t="shared" si="4"/>
        <v>1371.5375665882591</v>
      </c>
      <c r="AB15" s="13">
        <f t="shared" si="4"/>
        <v>4199.983826860238</v>
      </c>
      <c r="AC15" s="13">
        <f t="shared" si="5"/>
        <v>1989.3523420519271</v>
      </c>
      <c r="AD15" s="13">
        <f t="shared" si="6"/>
        <v>16736.609002670539</v>
      </c>
    </row>
    <row r="16" spans="1:30" x14ac:dyDescent="0.55000000000000004">
      <c r="B16">
        <v>2005</v>
      </c>
      <c r="C16" t="s">
        <v>8</v>
      </c>
      <c r="D16" s="11">
        <v>1901.9224400000001</v>
      </c>
      <c r="E16" s="11">
        <v>17.701000000000001</v>
      </c>
      <c r="F16" s="11">
        <v>357</v>
      </c>
      <c r="G16" s="11">
        <v>840.61200008791388</v>
      </c>
      <c r="H16" s="11">
        <v>328.52159739901202</v>
      </c>
      <c r="I16" s="11">
        <v>396.72299951999963</v>
      </c>
      <c r="J16" s="11">
        <v>11.829000228000062</v>
      </c>
      <c r="K16" s="11">
        <v>805.67239400000017</v>
      </c>
      <c r="L16" s="11">
        <v>470.48769570621516</v>
      </c>
      <c r="M16" s="11">
        <v>250.1112</v>
      </c>
      <c r="N16" s="11">
        <v>25.416000000000004</v>
      </c>
      <c r="O16" s="11">
        <v>1658.4467781018411</v>
      </c>
      <c r="P16" s="11">
        <v>362.29584958731755</v>
      </c>
      <c r="Q16" s="11">
        <v>1441.0296397845411</v>
      </c>
      <c r="R16" s="11">
        <v>4111.5950694314151</v>
      </c>
      <c r="S16" s="11">
        <v>1922.7311630644344</v>
      </c>
      <c r="T16" s="11">
        <v>22.641904109589042</v>
      </c>
      <c r="U16" s="11">
        <v>75.331780821917803</v>
      </c>
      <c r="V16" s="11">
        <v>24.459999999999997</v>
      </c>
      <c r="W16" s="11">
        <f t="shared" si="0"/>
        <v>2276.6234400000003</v>
      </c>
      <c r="X16" s="13">
        <f t="shared" si="1"/>
        <v>1577.6855972349256</v>
      </c>
      <c r="Y16" s="13">
        <f t="shared" si="2"/>
        <v>1551.6872897062153</v>
      </c>
      <c r="Z16" s="13">
        <f t="shared" si="3"/>
        <v>1971.4740598474143</v>
      </c>
      <c r="AA16" s="13">
        <f t="shared" si="4"/>
        <v>1422.0416642151386</v>
      </c>
      <c r="AB16" s="13">
        <f t="shared" si="4"/>
        <v>4057.4179279110554</v>
      </c>
      <c r="AC16" s="13">
        <f t="shared" si="5"/>
        <v>1922.7311630644344</v>
      </c>
      <c r="AD16" s="13">
        <f t="shared" si="6"/>
        <v>14779.661141979184</v>
      </c>
    </row>
    <row r="17" spans="2:30" x14ac:dyDescent="0.55000000000000004">
      <c r="B17">
        <v>2010</v>
      </c>
      <c r="C17" t="s">
        <v>9</v>
      </c>
      <c r="D17" s="11">
        <v>1965.3245000000002</v>
      </c>
      <c r="E17" s="11">
        <v>11.956250000000001</v>
      </c>
      <c r="F17" s="11">
        <v>331.92122236360814</v>
      </c>
      <c r="G17" s="11">
        <v>576.23076895422446</v>
      </c>
      <c r="H17" s="11">
        <v>166.80318570548479</v>
      </c>
      <c r="I17" s="11">
        <v>146.1979196069565</v>
      </c>
      <c r="J17" s="11"/>
      <c r="K17" s="11">
        <v>790.70791411113976</v>
      </c>
      <c r="L17" s="11">
        <v>551.07193763708858</v>
      </c>
      <c r="M17" s="12"/>
      <c r="N17" s="12"/>
      <c r="O17" s="11">
        <v>1637.1604088595927</v>
      </c>
      <c r="P17" s="11">
        <v>331.87482809055172</v>
      </c>
      <c r="Q17" s="11">
        <v>1496.9969124780077</v>
      </c>
      <c r="R17" s="11">
        <v>3997.4600882800014</v>
      </c>
      <c r="S17" s="11">
        <v>2013.8113679107933</v>
      </c>
      <c r="T17" s="11">
        <v>64.247424657534253</v>
      </c>
      <c r="U17" s="11">
        <v>79.715342465753423</v>
      </c>
      <c r="V17" s="11">
        <v>35.900000000000006</v>
      </c>
      <c r="W17" s="11">
        <f t="shared" si="0"/>
        <v>2309.2019723636081</v>
      </c>
      <c r="X17" s="13">
        <f t="shared" si="1"/>
        <v>889.23187426666573</v>
      </c>
      <c r="Y17" s="13">
        <f t="shared" si="2"/>
        <v>1341.7798517482283</v>
      </c>
      <c r="Z17" s="13">
        <f t="shared" si="3"/>
        <v>1874.2859137179782</v>
      </c>
      <c r="AA17" s="13">
        <f t="shared" si="4"/>
        <v>1473.8072573951122</v>
      </c>
      <c r="AB17" s="13">
        <f t="shared" si="4"/>
        <v>3935.5362994717757</v>
      </c>
      <c r="AC17" s="13">
        <f t="shared" si="5"/>
        <v>2013.8113679107933</v>
      </c>
      <c r="AD17" s="13">
        <f t="shared" si="6"/>
        <v>13837.654536874163</v>
      </c>
    </row>
    <row r="18" spans="2:30" x14ac:dyDescent="0.55000000000000004">
      <c r="B18" s="2">
        <v>2015</v>
      </c>
      <c r="C18" s="2" t="s">
        <v>10</v>
      </c>
      <c r="D18" s="14">
        <v>1968.6896999999999</v>
      </c>
      <c r="E18" s="14">
        <v>5.8419149999999993</v>
      </c>
      <c r="F18" s="14">
        <v>338.79155070754751</v>
      </c>
      <c r="G18" s="14">
        <v>657.94694015743335</v>
      </c>
      <c r="H18" s="14">
        <v>93.694700678453117</v>
      </c>
      <c r="I18" s="14">
        <v>83.768001690754488</v>
      </c>
      <c r="J18" s="14"/>
      <c r="K18" s="14">
        <v>482.97745574612219</v>
      </c>
      <c r="L18" s="14">
        <v>512.46343784111673</v>
      </c>
      <c r="M18" s="15"/>
      <c r="N18" s="15"/>
      <c r="O18" s="14">
        <v>1641.6072291262537</v>
      </c>
      <c r="P18" s="14">
        <v>293.46306556438287</v>
      </c>
      <c r="Q18" s="14">
        <v>1533.4539404766115</v>
      </c>
      <c r="R18" s="14">
        <v>5133.1725109481431</v>
      </c>
      <c r="S18" s="14">
        <v>2120.8487047093477</v>
      </c>
      <c r="T18" s="14">
        <v>71.304287671232885</v>
      </c>
      <c r="U18" s="14">
        <v>90.482465753424663</v>
      </c>
      <c r="V18" s="14">
        <v>40.590000000000003</v>
      </c>
      <c r="W18" s="14">
        <f t="shared" si="0"/>
        <v>2313.3231657075476</v>
      </c>
      <c r="X18" s="16">
        <f t="shared" si="1"/>
        <v>835.40964252664094</v>
      </c>
      <c r="Y18" s="16">
        <f t="shared" si="2"/>
        <v>995.44089358723886</v>
      </c>
      <c r="Z18" s="16">
        <f t="shared" si="3"/>
        <v>1834.279448446428</v>
      </c>
      <c r="AA18" s="16">
        <f t="shared" si="4"/>
        <v>1510.0872030723492</v>
      </c>
      <c r="AB18" s="16">
        <f t="shared" si="4"/>
        <v>5054.9533411719567</v>
      </c>
      <c r="AC18" s="16">
        <f t="shared" si="5"/>
        <v>2120.8487047093477</v>
      </c>
      <c r="AD18" s="16">
        <f t="shared" si="6"/>
        <v>14664.342399221508</v>
      </c>
    </row>
    <row r="20" spans="2:30" x14ac:dyDescent="0.55000000000000004">
      <c r="B20" s="7" t="s">
        <v>50</v>
      </c>
    </row>
    <row r="21" spans="2:30" x14ac:dyDescent="0.55000000000000004">
      <c r="B21" s="7" t="s">
        <v>51</v>
      </c>
    </row>
    <row r="22" spans="2:30" x14ac:dyDescent="0.55000000000000004">
      <c r="B22" s="7" t="s">
        <v>49</v>
      </c>
    </row>
    <row r="23" spans="2:30" x14ac:dyDescent="0.55000000000000004">
      <c r="B23" s="7" t="s">
        <v>52</v>
      </c>
    </row>
    <row r="24" spans="2:30" x14ac:dyDescent="0.55000000000000004">
      <c r="B24" s="7" t="s">
        <v>53</v>
      </c>
    </row>
  </sheetData>
  <phoneticPr fontId="1"/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2021-07-08T06:30:03Z</cp:lastPrinted>
  <dcterms:created xsi:type="dcterms:W3CDTF">2019-06-25T06:15:27Z</dcterms:created>
  <dcterms:modified xsi:type="dcterms:W3CDTF">2021-07-14T07:25:48Z</dcterms:modified>
</cp:coreProperties>
</file>